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7860" windowHeight="5685" activeTab="0"/>
  </bookViews>
  <sheets>
    <sheet name="NBJOUR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<sst xmlns="http://schemas.openxmlformats.org/spreadsheetml/2006/main" count="31" uniqueCount="28">
  <si>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correction</t>
  </si>
  <si>
    <t>année</t>
  </si>
  <si>
    <t>j.</t>
  </si>
  <si>
    <t>m.</t>
  </si>
  <si>
    <t>bissextile</t>
  </si>
  <si>
    <t>calculs</t>
  </si>
  <si>
    <t>nb j.</t>
  </si>
  <si>
    <t>nb m.</t>
  </si>
  <si>
    <t>nb a.</t>
  </si>
  <si>
    <t>total :</t>
  </si>
  <si>
    <t>jour</t>
  </si>
  <si>
    <t>mois</t>
  </si>
  <si>
    <t xml:space="preserve">Début :  </t>
  </si>
  <si>
    <t xml:space="preserve">Fin :  </t>
  </si>
  <si>
    <t>Calcul de la durée entre deux dates</t>
  </si>
  <si>
    <t>selon l'année commerciale</t>
  </si>
  <si>
    <t>nb début</t>
  </si>
  <si>
    <t>nb fin</t>
  </si>
  <si>
    <t>du</t>
  </si>
  <si>
    <t>au</t>
  </si>
  <si>
    <t>jours</t>
  </si>
  <si>
    <t>"</t>
  </si>
  <si>
    <t xml:space="preserve">  année commerciale</t>
  </si>
  <si>
    <t xml:space="preserve">  année window</t>
  </si>
  <si>
    <t xml:space="preserve">  année civile</t>
  </si>
  <si>
    <t xml:space="preserve">il y a : </t>
  </si>
  <si>
    <t>Dates</t>
  </si>
  <si>
    <t xml:space="preserve">  année US (NASD)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</si>
</sst>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mmmmm"/>
    <numFmt numFmtId="171" formatCode="d\ mmmm\ yyyy"/>
  </numFmts>
  <fonts count="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4" borderId="4" xfId="0" applyNumberFormat="1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9" xfId="0" applyBorder="1" applyAlignment="1" applyProtection="1">
      <alignment/>
      <protection locked="0"/>
    </xf>
    <xf numFmtId="171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RowColHeaders="0" tabSelected="1" zoomScale="200" zoomScaleNormal="200" workbookViewId="0" topLeftCell="A1">
      <selection activeCell="C8" sqref="C8"/>
    </sheetView>
  </sheetViews>
  <sheetFormatPr defaultColWidth="11.421875" defaultRowHeight="12.75"/>
  <cols>
    <col min="1" max="1" width="6.7109375" style="0" customWidth="1"/>
    <col min="2" max="2" width="19.140625" style="0" customWidth="1"/>
    <col min="3" max="5" width="7.28125" style="0" customWidth="1"/>
    <col min="6" max="10" width="4.7109375" style="0" hidden="1" customWidth="1"/>
    <col min="11" max="11" width="8.8515625" style="0" hidden="1" customWidth="1"/>
    <col min="12" max="12" width="4.7109375" style="0" customWidth="1"/>
    <col min="13" max="13" width="14.00390625" style="0" customWidth="1"/>
  </cols>
  <sheetData>
    <row r="1" spans="1:13" ht="15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.75">
      <c r="A2" s="1"/>
      <c r="B2" s="24" t="s">
        <v>14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13" ht="15.75">
      <c r="B3" s="27" t="s">
        <v>15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13" ht="12.7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2.75">
      <c r="B5" s="2"/>
      <c r="C5" s="22" t="s">
        <v>26</v>
      </c>
      <c r="D5" s="22"/>
      <c r="E5" s="22"/>
      <c r="F5" s="3" t="s">
        <v>0</v>
      </c>
      <c r="G5" s="3"/>
      <c r="H5" s="3" t="s">
        <v>1</v>
      </c>
      <c r="I5" s="3"/>
      <c r="J5" s="3"/>
      <c r="K5" s="3"/>
      <c r="L5" s="3"/>
      <c r="M5" s="4"/>
    </row>
    <row r="6" spans="2:13" ht="12.75">
      <c r="B6" s="2"/>
      <c r="C6" s="19" t="s">
        <v>10</v>
      </c>
      <c r="D6" s="19" t="s">
        <v>11</v>
      </c>
      <c r="E6" s="19" t="s">
        <v>1</v>
      </c>
      <c r="F6" s="3" t="s">
        <v>2</v>
      </c>
      <c r="G6" s="3" t="s">
        <v>3</v>
      </c>
      <c r="H6" s="3" t="s">
        <v>4</v>
      </c>
      <c r="I6" s="3"/>
      <c r="J6" s="3" t="s">
        <v>5</v>
      </c>
      <c r="K6" s="3"/>
      <c r="L6" s="3"/>
      <c r="M6" s="4"/>
    </row>
    <row r="7" spans="2:13" ht="12.75">
      <c r="B7" s="5" t="s">
        <v>12</v>
      </c>
      <c r="C7" s="20">
        <v>29</v>
      </c>
      <c r="D7" s="20">
        <v>1</v>
      </c>
      <c r="E7" s="20">
        <v>2000</v>
      </c>
      <c r="F7" s="3">
        <f>IF(D7=2,IF(H7=1,IF(C7=29,30,C7),IF(C7=28,30,C7)),IF(C7=31,30,C7))</f>
        <v>29</v>
      </c>
      <c r="G7" s="3">
        <f>D7</f>
        <v>1</v>
      </c>
      <c r="H7" s="3">
        <f>IF(E7/100=INT(E7/100),IF(E7/400=INT(E7/400),1,0),IF(E7/4=INT(E7/4),1,0))</f>
        <v>1</v>
      </c>
      <c r="I7" s="3"/>
      <c r="J7" s="3"/>
      <c r="K7" s="3"/>
      <c r="L7" s="3"/>
      <c r="M7" s="6" t="str">
        <f>IF(H7=0,"année normale","année bissextile")</f>
        <v>année bissextile</v>
      </c>
    </row>
    <row r="8" spans="2:13" ht="12.75">
      <c r="B8" s="5" t="s">
        <v>13</v>
      </c>
      <c r="C8" s="20">
        <v>29</v>
      </c>
      <c r="D8" s="20">
        <v>2</v>
      </c>
      <c r="E8" s="20">
        <v>2000</v>
      </c>
      <c r="F8" s="3">
        <f>IF(D8=2,IF(H8=1,IF(C8=29,30,C8),IF(C8=28,30,C8)),IF(C8=31,30,C8))</f>
        <v>30</v>
      </c>
      <c r="G8" s="3">
        <f>IF(E8-E7&gt;0,D8+12,D8)</f>
        <v>2</v>
      </c>
      <c r="H8" s="3">
        <f>IF(E8/100=INT(E8/100),IF(E8/400=INT(E8/400),1,0),IF(E8/4=INT(E8/4),1,0))</f>
        <v>1</v>
      </c>
      <c r="I8" s="3"/>
      <c r="J8" s="3" t="s">
        <v>6</v>
      </c>
      <c r="K8" s="3">
        <f>30-F7+F8</f>
        <v>31</v>
      </c>
      <c r="L8" s="3"/>
      <c r="M8" s="6" t="str">
        <f>IF(H8=0,"année normale","année bissextile")</f>
        <v>année bissextile</v>
      </c>
    </row>
    <row r="9" spans="2:13" ht="12.75">
      <c r="B9" s="5"/>
      <c r="C9" s="3"/>
      <c r="D9" s="3"/>
      <c r="E9" s="3"/>
      <c r="F9" s="3"/>
      <c r="G9" s="3"/>
      <c r="H9" s="3"/>
      <c r="I9" s="3"/>
      <c r="J9" s="3" t="s">
        <v>7</v>
      </c>
      <c r="K9" s="3">
        <f>(G8-G7-1)*30</f>
        <v>0</v>
      </c>
      <c r="L9" s="3"/>
      <c r="M9" s="6"/>
    </row>
    <row r="10" spans="2:13" ht="12.75">
      <c r="B10" s="5" t="s">
        <v>18</v>
      </c>
      <c r="C10" s="21">
        <f>K16</f>
        <v>36554</v>
      </c>
      <c r="D10" s="21"/>
      <c r="E10" s="21"/>
      <c r="F10" s="3"/>
      <c r="G10" s="3"/>
      <c r="H10" s="3"/>
      <c r="I10" s="3"/>
      <c r="J10" s="3" t="s">
        <v>8</v>
      </c>
      <c r="K10" s="3">
        <f>IF(E8-E7&gt;1,(E8-E7-1)*360,0)</f>
        <v>0</v>
      </c>
      <c r="L10" s="3"/>
      <c r="M10" s="6"/>
    </row>
    <row r="11" spans="2:13" ht="12.75">
      <c r="B11" s="5" t="s">
        <v>19</v>
      </c>
      <c r="C11" s="21">
        <f>K17</f>
        <v>36585</v>
      </c>
      <c r="D11" s="21"/>
      <c r="E11" s="21"/>
      <c r="F11" s="3"/>
      <c r="G11" s="3"/>
      <c r="H11" s="3"/>
      <c r="I11" s="3"/>
      <c r="J11" s="11" t="s">
        <v>9</v>
      </c>
      <c r="K11" s="3">
        <f>SUM(K8:K10)</f>
        <v>31</v>
      </c>
      <c r="L11" s="3"/>
      <c r="M11" s="4"/>
    </row>
    <row r="12" spans="2:13" ht="12.75">
      <c r="B12" s="5" t="s">
        <v>25</v>
      </c>
      <c r="C12" s="3"/>
      <c r="D12" s="3"/>
      <c r="E12" s="3"/>
      <c r="F12" s="3"/>
      <c r="G12" s="3"/>
      <c r="H12" s="3"/>
      <c r="I12" s="3"/>
      <c r="L12" s="3"/>
      <c r="M12" s="4"/>
    </row>
    <row r="13" spans="2:13" ht="12.75">
      <c r="B13" s="16" t="s">
        <v>22</v>
      </c>
      <c r="C13" s="13">
        <f>K11</f>
        <v>31</v>
      </c>
      <c r="D13" s="14" t="s">
        <v>20</v>
      </c>
      <c r="E13" s="3"/>
      <c r="F13" s="3"/>
      <c r="G13" s="3"/>
      <c r="H13" s="11"/>
      <c r="I13" s="11"/>
      <c r="L13" s="3"/>
      <c r="M13" s="4"/>
    </row>
    <row r="14" spans="2:13" ht="12.75">
      <c r="B14" s="16" t="s">
        <v>23</v>
      </c>
      <c r="C14" s="12">
        <f>DAYS360(K16,K17,TRUE)</f>
        <v>30</v>
      </c>
      <c r="D14" s="15" t="s">
        <v>21</v>
      </c>
      <c r="E14" s="3"/>
      <c r="F14" s="3"/>
      <c r="G14" s="3"/>
      <c r="H14" s="11"/>
      <c r="I14" s="11"/>
      <c r="L14" s="3"/>
      <c r="M14" s="4"/>
    </row>
    <row r="15" spans="2:13" ht="12.75">
      <c r="B15" s="16" t="s">
        <v>27</v>
      </c>
      <c r="C15" s="12">
        <f>DAYS360(K16,K17,FALSE)</f>
        <v>30</v>
      </c>
      <c r="D15" s="15" t="s">
        <v>21</v>
      </c>
      <c r="E15" s="3"/>
      <c r="F15" s="3"/>
      <c r="G15" s="3"/>
      <c r="H15" s="11"/>
      <c r="I15" s="11"/>
      <c r="L15" s="3"/>
      <c r="M15" s="4"/>
    </row>
    <row r="16" spans="2:13" ht="12.75">
      <c r="B16" s="16" t="s">
        <v>24</v>
      </c>
      <c r="C16" s="17">
        <f>K17-K16</f>
        <v>31</v>
      </c>
      <c r="D16" s="18" t="s">
        <v>21</v>
      </c>
      <c r="E16" s="3"/>
      <c r="F16" s="3"/>
      <c r="G16" s="3"/>
      <c r="H16" s="3"/>
      <c r="I16" s="3" t="s">
        <v>16</v>
      </c>
      <c r="J16" s="3"/>
      <c r="K16" s="10">
        <f>DATE(E7,D7,C7)</f>
        <v>36554</v>
      </c>
      <c r="L16" s="3"/>
      <c r="M16" s="4"/>
    </row>
    <row r="17" spans="2:13" ht="12.75">
      <c r="B17" s="7"/>
      <c r="C17" s="8"/>
      <c r="D17" s="8"/>
      <c r="E17" s="8"/>
      <c r="F17" s="8"/>
      <c r="G17" s="8"/>
      <c r="H17" s="8"/>
      <c r="I17" s="8" t="s">
        <v>17</v>
      </c>
      <c r="J17" s="8"/>
      <c r="K17" s="10">
        <f>DATE(E8,D8,C8)</f>
        <v>36585</v>
      </c>
      <c r="L17" s="8"/>
      <c r="M17" s="9"/>
    </row>
  </sheetData>
  <sheetProtection sheet="1" objects="1" scenarios="1"/>
  <mergeCells count="6">
    <mergeCell ref="C10:E10"/>
    <mergeCell ref="C11:E11"/>
    <mergeCell ref="C5:E5"/>
    <mergeCell ref="A1:M1"/>
    <mergeCell ref="B2:M2"/>
    <mergeCell ref="B3:M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SPES</dc:creator>
  <cp:keywords/>
  <dc:description/>
  <cp:lastModifiedBy>Création Yvan Péguiorn</cp:lastModifiedBy>
  <dcterms:created xsi:type="dcterms:W3CDTF">1999-04-19T22:41:11Z</dcterms:created>
  <dcterms:modified xsi:type="dcterms:W3CDTF">2003-01-29T19:36:00Z</dcterms:modified>
  <cp:category/>
  <cp:version/>
  <cp:contentType/>
  <cp:contentStatus/>
</cp:coreProperties>
</file>